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420" windowHeight="4500" tabRatio="601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'Sheet1'!$A$1:$N$56</definedName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<sst xmlns="http://schemas.openxmlformats.org/spreadsheetml/2006/main" count="57" uniqueCount="55">
  <si>
    <t>Preceding</t>
  </si>
  <si>
    <t>RM'000</t>
  </si>
  <si>
    <t>30/09/1999</t>
  </si>
  <si>
    <t>Current</t>
  </si>
  <si>
    <t>1.</t>
  </si>
  <si>
    <t>2.</t>
  </si>
  <si>
    <t>3.</t>
  </si>
  <si>
    <t>4.</t>
  </si>
  <si>
    <t>CONSOLIDATED BALANCE SHEET</t>
  </si>
  <si>
    <t>Quarter</t>
  </si>
  <si>
    <t>As At</t>
  </si>
  <si>
    <t>Financial</t>
  </si>
  <si>
    <t>Year End</t>
  </si>
  <si>
    <t>End Of</t>
  </si>
  <si>
    <t>Fixed Assets</t>
  </si>
  <si>
    <t>Investment in Associated Companies</t>
  </si>
  <si>
    <t>Current Assets</t>
  </si>
  <si>
    <t>Stocks</t>
  </si>
  <si>
    <t>5.</t>
  </si>
  <si>
    <t>Current Liabilities</t>
  </si>
  <si>
    <t>Short Term Borrowings</t>
  </si>
  <si>
    <t>Trade Creditors</t>
  </si>
  <si>
    <t>Other Creditors</t>
  </si>
  <si>
    <t>Provision for Taxation</t>
  </si>
  <si>
    <t>Dividend Payable</t>
  </si>
  <si>
    <t>6.</t>
  </si>
  <si>
    <t>7.</t>
  </si>
  <si>
    <t>Long Term Borrowings</t>
  </si>
  <si>
    <t>8.</t>
  </si>
  <si>
    <t>9.</t>
  </si>
  <si>
    <t>Share Capital</t>
  </si>
  <si>
    <t>Reserves</t>
  </si>
  <si>
    <t>Share Premium</t>
  </si>
  <si>
    <t>Revaluation Reserve</t>
  </si>
  <si>
    <t>Retained Profit</t>
  </si>
  <si>
    <t>Shareholders' Funds</t>
  </si>
  <si>
    <t>10.</t>
  </si>
  <si>
    <t>Real Property Assets</t>
  </si>
  <si>
    <t>12.</t>
  </si>
  <si>
    <t>Long Term Investments</t>
  </si>
  <si>
    <t>Deferred Expenditure</t>
  </si>
  <si>
    <t>Investment Properties</t>
  </si>
  <si>
    <t>The figures have not been audited</t>
  </si>
  <si>
    <t>Trade Debtors</t>
  </si>
  <si>
    <t>Other Debtors</t>
  </si>
  <si>
    <t>Quarterly report on consolidated results for the financial quarter ended 30/09/1999</t>
  </si>
  <si>
    <t>31/03/1999</t>
  </si>
  <si>
    <t>EASTERN &amp; ORIENTAL BERHAD ( 555-K )</t>
  </si>
  <si>
    <t>Net Current Liabilities</t>
  </si>
  <si>
    <t xml:space="preserve"> Development Properties</t>
  </si>
  <si>
    <t>Cash, Bank Balances  And Deposits</t>
  </si>
  <si>
    <t>Other Reserves</t>
  </si>
  <si>
    <t>Minority Interests</t>
  </si>
  <si>
    <t>13.</t>
  </si>
  <si>
    <t>Net Tangible Assets Per Share (RM)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</si>
</sst>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  <numFmt numFmtId="168" formatCode="_(* #,##0.00000_);_(* \(#,##0.00000\);_(* &quot;-&quot;??_);_(@_)"/>
  </numFmts>
  <fonts count="5">
    <font>
      <sz val="10"/>
      <name val="Arial"/>
      <family val="0"/>
    </font>
    <font>
      <sz val="10"/>
      <name val="Times New Roman"/>
      <family val="1"/>
    </font>
    <font>
      <b/>
      <sz val="16"/>
      <name val="Times New Roman"/>
      <family val="1"/>
    </font>
    <font>
      <i/>
      <sz val="10"/>
      <name val="Times New Roman"/>
      <family val="1"/>
    </font>
    <font>
      <sz val="10"/>
      <name val="Term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5" fontId="1" fillId="0" borderId="0" xfId="15" applyNumberFormat="1" applyFont="1" applyAlignment="1">
      <alignment/>
    </xf>
    <xf numFmtId="165" fontId="1" fillId="0" borderId="0" xfId="15" applyNumberFormat="1" applyFont="1" applyAlignment="1">
      <alignment horizontal="right"/>
    </xf>
    <xf numFmtId="0" fontId="1" fillId="0" borderId="0" xfId="0" applyFont="1" applyAlignment="1" quotePrefix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5" fontId="1" fillId="0" borderId="1" xfId="15" applyNumberFormat="1" applyFont="1" applyBorder="1" applyAlignment="1">
      <alignment/>
    </xf>
    <xf numFmtId="165" fontId="1" fillId="0" borderId="2" xfId="15" applyNumberFormat="1" applyFont="1" applyBorder="1" applyAlignment="1">
      <alignment/>
    </xf>
    <xf numFmtId="165" fontId="1" fillId="0" borderId="3" xfId="15" applyNumberFormat="1" applyFont="1" applyBorder="1" applyAlignment="1">
      <alignment/>
    </xf>
    <xf numFmtId="165" fontId="1" fillId="0" borderId="0" xfId="15" applyNumberFormat="1" applyFont="1" applyBorder="1" applyAlignment="1">
      <alignment/>
    </xf>
    <xf numFmtId="0" fontId="4" fillId="0" borderId="0" xfId="0" applyFont="1" applyAlignment="1">
      <alignment/>
    </xf>
    <xf numFmtId="43" fontId="1" fillId="0" borderId="0" xfId="15" applyNumberFormat="1" applyFont="1" applyAlignment="1">
      <alignment/>
    </xf>
    <xf numFmtId="43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7"/>
  <sheetViews>
    <sheetView tabSelected="1" workbookViewId="0" topLeftCell="A1">
      <selection activeCell="C8" sqref="C8"/>
    </sheetView>
  </sheetViews>
  <sheetFormatPr defaultColWidth="9.140625" defaultRowHeight="12.75"/>
  <cols>
    <col min="1" max="1" width="2.57421875" style="1" customWidth="1"/>
    <col min="2" max="2" width="2.7109375" style="2" customWidth="1"/>
    <col min="3" max="4" width="9.140625" style="1" customWidth="1"/>
    <col min="5" max="5" width="9.28125" style="1" customWidth="1"/>
    <col min="6" max="6" width="9.8515625" style="3" hidden="1" customWidth="1"/>
    <col min="7" max="8" width="9.7109375" style="1" customWidth="1"/>
    <col min="9" max="9" width="11.7109375" style="3" customWidth="1"/>
    <col min="10" max="10" width="1.7109375" style="1" customWidth="1"/>
    <col min="11" max="11" width="2.7109375" style="1" customWidth="1"/>
    <col min="12" max="12" width="11.7109375" style="3" customWidth="1"/>
    <col min="13" max="13" width="1.7109375" style="1" customWidth="1"/>
    <col min="14" max="14" width="12.7109375" style="3" customWidth="1"/>
    <col min="15" max="15" width="4.7109375" style="1" customWidth="1"/>
    <col min="16" max="16384" width="9.140625" style="1" customWidth="1"/>
  </cols>
  <sheetData>
    <row r="1" spans="1:14" ht="20.25">
      <c r="A1" s="7" t="s">
        <v>47</v>
      </c>
      <c r="B1"/>
      <c r="C1"/>
      <c r="D1"/>
      <c r="E1"/>
      <c r="F1"/>
      <c r="G1"/>
      <c r="H1"/>
      <c r="I1"/>
      <c r="J1"/>
      <c r="K1"/>
      <c r="L1"/>
      <c r="M1"/>
      <c r="N1"/>
    </row>
    <row r="3" spans="1:14" ht="12.75">
      <c r="A3" s="1" t="s">
        <v>45</v>
      </c>
      <c r="B3"/>
      <c r="C3"/>
      <c r="D3"/>
      <c r="E3"/>
      <c r="F3"/>
      <c r="G3"/>
      <c r="H3"/>
      <c r="I3"/>
      <c r="J3"/>
      <c r="K3"/>
      <c r="L3"/>
      <c r="M3"/>
      <c r="N3"/>
    </row>
    <row r="4" spans="1:14" ht="12.75">
      <c r="A4" s="1" t="s">
        <v>42</v>
      </c>
      <c r="B4"/>
      <c r="C4"/>
      <c r="D4"/>
      <c r="E4"/>
      <c r="F4"/>
      <c r="G4"/>
      <c r="H4"/>
      <c r="I4"/>
      <c r="J4"/>
      <c r="K4"/>
      <c r="L4"/>
      <c r="M4"/>
      <c r="N4"/>
    </row>
    <row r="7" ht="12.75">
      <c r="A7" s="1" t="s">
        <v>8</v>
      </c>
    </row>
    <row r="9" spans="12:14" ht="12.75">
      <c r="L9" s="4" t="s">
        <v>10</v>
      </c>
      <c r="N9" s="4" t="s">
        <v>10</v>
      </c>
    </row>
    <row r="10" spans="12:14" ht="12.75">
      <c r="L10" s="4" t="s">
        <v>13</v>
      </c>
      <c r="N10" s="4" t="s">
        <v>0</v>
      </c>
    </row>
    <row r="11" spans="12:14" ht="12.75">
      <c r="L11" s="4" t="s">
        <v>3</v>
      </c>
      <c r="N11" s="4" t="s">
        <v>11</v>
      </c>
    </row>
    <row r="12" spans="12:14" ht="12.75">
      <c r="L12" s="4" t="s">
        <v>9</v>
      </c>
      <c r="N12" s="4" t="s">
        <v>12</v>
      </c>
    </row>
    <row r="13" spans="12:14" ht="12.75">
      <c r="L13" s="4" t="s">
        <v>2</v>
      </c>
      <c r="N13" s="4" t="s">
        <v>46</v>
      </c>
    </row>
    <row r="14" spans="12:14" ht="12.75">
      <c r="L14" s="4" t="s">
        <v>1</v>
      </c>
      <c r="N14" s="4" t="s">
        <v>1</v>
      </c>
    </row>
    <row r="16" spans="1:14" ht="12.75">
      <c r="A16" s="5" t="s">
        <v>4</v>
      </c>
      <c r="B16" s="6" t="s">
        <v>14</v>
      </c>
      <c r="L16" s="3">
        <f>(83050245.58)/1000</f>
        <v>83050.24558</v>
      </c>
      <c r="N16" s="3">
        <v>82378</v>
      </c>
    </row>
    <row r="17" spans="1:14" ht="12.75">
      <c r="A17" s="5" t="s">
        <v>5</v>
      </c>
      <c r="B17" s="6" t="s">
        <v>37</v>
      </c>
      <c r="L17" s="3">
        <f>182659174.91/1000</f>
        <v>182659.17491</v>
      </c>
      <c r="N17" s="3">
        <v>172924</v>
      </c>
    </row>
    <row r="18" spans="1:14" ht="12.75">
      <c r="A18" s="5" t="s">
        <v>6</v>
      </c>
      <c r="B18" s="6" t="s">
        <v>41</v>
      </c>
      <c r="L18" s="3">
        <f>55828333.28/1000</f>
        <v>55828.33328</v>
      </c>
      <c r="N18" s="3">
        <v>75604</v>
      </c>
    </row>
    <row r="19" spans="1:14" ht="12.75">
      <c r="A19" s="5" t="s">
        <v>7</v>
      </c>
      <c r="B19" s="6" t="s">
        <v>15</v>
      </c>
      <c r="L19" s="3">
        <f>(-30219.71+93319098.47)/1000</f>
        <v>93288.87876</v>
      </c>
      <c r="N19" s="3">
        <v>91052</v>
      </c>
    </row>
    <row r="20" spans="1:14" ht="12.75">
      <c r="A20" s="5" t="s">
        <v>18</v>
      </c>
      <c r="B20" s="6" t="s">
        <v>39</v>
      </c>
      <c r="L20" s="3">
        <f>16237858.18/1000</f>
        <v>16237.85818</v>
      </c>
      <c r="N20" s="3">
        <v>15783</v>
      </c>
    </row>
    <row r="21" spans="1:14" ht="12.75">
      <c r="A21" s="5" t="s">
        <v>25</v>
      </c>
      <c r="B21" s="6" t="s">
        <v>40</v>
      </c>
      <c r="L21" s="3">
        <f>(8950+796159.53)/1000</f>
        <v>805.1095300000001</v>
      </c>
      <c r="N21" s="3">
        <v>520</v>
      </c>
    </row>
    <row r="22" spans="1:2" ht="12.75">
      <c r="A22" s="5" t="s">
        <v>26</v>
      </c>
      <c r="B22" s="6" t="s">
        <v>16</v>
      </c>
    </row>
    <row r="23" spans="2:14" ht="12.75">
      <c r="B23" s="6"/>
      <c r="C23" s="8" t="s">
        <v>17</v>
      </c>
      <c r="L23" s="3">
        <f>43811.19/1000</f>
        <v>43.81119</v>
      </c>
      <c r="N23" s="3">
        <v>0</v>
      </c>
    </row>
    <row r="24" spans="2:14" ht="12.75">
      <c r="B24" s="6"/>
      <c r="C24" s="8" t="s">
        <v>43</v>
      </c>
      <c r="L24" s="3">
        <f>14110462.44/1000</f>
        <v>14110.46244</v>
      </c>
      <c r="N24" s="3">
        <v>20338</v>
      </c>
    </row>
    <row r="25" spans="2:14" ht="12.75">
      <c r="B25" s="6"/>
      <c r="C25" s="8" t="s">
        <v>44</v>
      </c>
      <c r="L25" s="3">
        <f>49722726/1000</f>
        <v>49722.726</v>
      </c>
      <c r="N25" s="3">
        <v>21618</v>
      </c>
    </row>
    <row r="26" spans="2:14" ht="12.75">
      <c r="B26" s="6"/>
      <c r="C26" s="8" t="s">
        <v>50</v>
      </c>
      <c r="L26" s="3">
        <v>29238</v>
      </c>
      <c r="N26" s="3">
        <v>44173</v>
      </c>
    </row>
    <row r="27" spans="2:14" ht="12.75">
      <c r="B27" s="6"/>
      <c r="C27" s="8" t="s">
        <v>49</v>
      </c>
      <c r="L27" s="3">
        <f>(72115047.92)/1000</f>
        <v>72115.04792</v>
      </c>
      <c r="N27" s="3">
        <v>73178</v>
      </c>
    </row>
    <row r="28" spans="2:14" ht="12.75">
      <c r="B28" s="6"/>
      <c r="C28" s="8"/>
      <c r="L28" s="9">
        <f>SUM(L23:L27)</f>
        <v>165230.04755000002</v>
      </c>
      <c r="N28" s="9">
        <f>SUM(N23:N27)</f>
        <v>159307</v>
      </c>
    </row>
    <row r="29" ht="12.75">
      <c r="B29" s="6"/>
    </row>
    <row r="30" spans="1:2" ht="12.75">
      <c r="A30" s="5" t="s">
        <v>28</v>
      </c>
      <c r="B30" s="6" t="s">
        <v>19</v>
      </c>
    </row>
    <row r="31" spans="2:14" ht="12.75">
      <c r="B31" s="6"/>
      <c r="C31" s="8" t="s">
        <v>20</v>
      </c>
      <c r="L31" s="3">
        <v>154872</v>
      </c>
      <c r="N31" s="3">
        <f>160126+3940</f>
        <v>164066</v>
      </c>
    </row>
    <row r="32" spans="3:14" ht="12.75">
      <c r="C32" s="8" t="s">
        <v>21</v>
      </c>
      <c r="L32" s="3">
        <f>21345305.99/1000-10250</f>
        <v>11095.305989999997</v>
      </c>
      <c r="N32" s="3">
        <v>16567</v>
      </c>
    </row>
    <row r="33" spans="3:14" ht="12.75">
      <c r="C33" s="8" t="s">
        <v>22</v>
      </c>
      <c r="L33" s="3">
        <f>47663007.15/1000+10250</f>
        <v>57913.00715</v>
      </c>
      <c r="N33" s="3">
        <v>55291</v>
      </c>
    </row>
    <row r="34" spans="3:14" ht="12.75">
      <c r="C34" s="8" t="s">
        <v>23</v>
      </c>
      <c r="L34" s="3">
        <f>(28294309.09+288499.55-740447.99)/1000</f>
        <v>27842.360650000002</v>
      </c>
      <c r="N34" s="3">
        <v>25882</v>
      </c>
    </row>
    <row r="35" spans="3:14" ht="12.75">
      <c r="C35" s="8" t="s">
        <v>24</v>
      </c>
      <c r="L35" s="3">
        <f>2591594.49/1000</f>
        <v>2591.5944900000004</v>
      </c>
      <c r="N35" s="3">
        <v>2592</v>
      </c>
    </row>
    <row r="36" spans="3:14" ht="12.75">
      <c r="C36" s="8"/>
      <c r="L36" s="9">
        <f>SUM(L31:L35)</f>
        <v>254314.26827999996</v>
      </c>
      <c r="N36" s="9">
        <f>SUM(N31:N35)</f>
        <v>264398</v>
      </c>
    </row>
    <row r="38" spans="1:14" ht="12.75">
      <c r="A38" s="5" t="s">
        <v>29</v>
      </c>
      <c r="B38" s="6" t="s">
        <v>48</v>
      </c>
      <c r="L38" s="3">
        <f>L28-L36</f>
        <v>-89084.22072999994</v>
      </c>
      <c r="N38" s="3">
        <f>N28-N36</f>
        <v>-105091</v>
      </c>
    </row>
    <row r="39" spans="12:14" ht="13.5" thickBot="1">
      <c r="L39" s="11">
        <f>SUM(L16:L22)+L38</f>
        <v>342785.37951000006</v>
      </c>
      <c r="N39" s="11">
        <f>SUM(N16:N22)+N38</f>
        <v>333170</v>
      </c>
    </row>
    <row r="40" ht="13.5" thickTop="1"/>
    <row r="42" spans="1:2" ht="12.75">
      <c r="A42" s="5" t="s">
        <v>36</v>
      </c>
      <c r="B42" s="6" t="s">
        <v>35</v>
      </c>
    </row>
    <row r="43" spans="1:14" ht="12.75">
      <c r="A43" s="5"/>
      <c r="B43" s="6" t="s">
        <v>30</v>
      </c>
      <c r="C43" s="13"/>
      <c r="L43" s="3">
        <f>102841051/1000</f>
        <v>102841.051</v>
      </c>
      <c r="N43" s="3">
        <f>102841051/1000</f>
        <v>102841.051</v>
      </c>
    </row>
    <row r="44" ht="12.75">
      <c r="B44" s="6" t="s">
        <v>31</v>
      </c>
    </row>
    <row r="45" spans="2:14" ht="12.75">
      <c r="B45" s="6"/>
      <c r="C45" s="8" t="s">
        <v>32</v>
      </c>
      <c r="L45" s="3">
        <f>158100584.12/1000</f>
        <v>158100.58412</v>
      </c>
      <c r="N45" s="3">
        <f>158100584.12/1000</f>
        <v>158100.58412</v>
      </c>
    </row>
    <row r="46" spans="2:14" ht="12.75">
      <c r="B46" s="6"/>
      <c r="C46" s="8" t="s">
        <v>33</v>
      </c>
      <c r="L46" s="3">
        <v>6451</v>
      </c>
      <c r="N46" s="3">
        <v>6451</v>
      </c>
    </row>
    <row r="47" spans="2:14" ht="12.75">
      <c r="B47" s="6"/>
      <c r="C47" s="8" t="s">
        <v>51</v>
      </c>
      <c r="L47" s="3">
        <v>2737</v>
      </c>
      <c r="N47" s="3">
        <v>2737</v>
      </c>
    </row>
    <row r="48" spans="2:14" ht="12.75">
      <c r="B48" s="6"/>
      <c r="C48" s="8" t="s">
        <v>34</v>
      </c>
      <c r="L48" s="10">
        <f>(46491595.85+1087018.71-12973.75-280000+2000000)/1000+1</f>
        <v>49286.640810000004</v>
      </c>
      <c r="N48" s="10">
        <v>46490</v>
      </c>
    </row>
    <row r="49" spans="2:14" ht="12.75">
      <c r="B49" s="6"/>
      <c r="L49" s="12">
        <f>SUM(L43:L48)</f>
        <v>319416.27593</v>
      </c>
      <c r="N49" s="12">
        <f>SUM(N43:N48)</f>
        <v>316619.63512</v>
      </c>
    </row>
    <row r="50" spans="1:14" ht="12.75">
      <c r="A50" s="1">
        <v>11</v>
      </c>
      <c r="B50" s="6" t="s">
        <v>52</v>
      </c>
      <c r="L50" s="12">
        <v>0</v>
      </c>
      <c r="N50" s="12">
        <v>0</v>
      </c>
    </row>
    <row r="51" spans="1:14" ht="12.75">
      <c r="A51" s="5" t="s">
        <v>38</v>
      </c>
      <c r="B51" s="6" t="s">
        <v>27</v>
      </c>
      <c r="L51" s="3">
        <f>23369044.05/1000</f>
        <v>23369.04405</v>
      </c>
      <c r="N51" s="3">
        <v>16550</v>
      </c>
    </row>
    <row r="52" spans="2:14" ht="13.5" thickBot="1">
      <c r="B52" s="6"/>
      <c r="L52" s="11">
        <f>L49+L51</f>
        <v>342785.31998000003</v>
      </c>
      <c r="N52" s="11">
        <f>N49+N51</f>
        <v>333169.63512</v>
      </c>
    </row>
    <row r="53" spans="1:2" ht="13.5" thickTop="1">
      <c r="A53" s="5"/>
      <c r="B53" s="6"/>
    </row>
    <row r="54" ht="12.75">
      <c r="B54" s="6"/>
    </row>
    <row r="55" spans="1:14" ht="12.75">
      <c r="A55" s="5" t="s">
        <v>53</v>
      </c>
      <c r="B55" s="6" t="s">
        <v>54</v>
      </c>
      <c r="L55" s="14">
        <v>3.11</v>
      </c>
      <c r="M55" s="15"/>
      <c r="N55" s="14">
        <v>3.08</v>
      </c>
    </row>
    <row r="56" ht="12.75">
      <c r="B56" s="6"/>
    </row>
    <row r="57" ht="12.75">
      <c r="B57" s="6"/>
    </row>
    <row r="58" ht="12.75">
      <c r="B58" s="6"/>
    </row>
    <row r="59" ht="12.75">
      <c r="B59" s="6"/>
    </row>
    <row r="60" ht="12.75">
      <c r="B60" s="6"/>
    </row>
    <row r="61" ht="12.75">
      <c r="B61" s="6"/>
    </row>
    <row r="62" ht="12.75">
      <c r="B62" s="6"/>
    </row>
    <row r="63" ht="12.75">
      <c r="B63" s="6"/>
    </row>
    <row r="64" ht="12.75">
      <c r="B64" s="6"/>
    </row>
    <row r="65" ht="12.75">
      <c r="B65" s="6"/>
    </row>
    <row r="66" ht="12.75">
      <c r="B66" s="6"/>
    </row>
    <row r="67" ht="12.75">
      <c r="B67" s="6"/>
    </row>
  </sheetData>
  <printOptions/>
  <pageMargins left="0.59" right="0.34" top="0.25" bottom="0.2" header="0.25" footer="0.2"/>
  <pageSetup fitToHeight="1" fitToWidth="1" horizontalDpi="600" verticalDpi="600" orientation="portrait" scale="92" r:id="rId1"/>
  <rowBreaks count="1" manualBreakCount="1">
    <brk id="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7" sqref="B17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EASTERN &amp; ORIENTAL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</dc:creator>
  <cp:keywords/>
  <dc:description/>
  <cp:lastModifiedBy>EASTERN &amp; ORIENTAL BHD</cp:lastModifiedBy>
  <cp:lastPrinted>1999-11-16T20:37:03Z</cp:lastPrinted>
  <dcterms:created xsi:type="dcterms:W3CDTF">1999-10-19T07:38:20Z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